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32021" sheetId="1" r:id="rId1"/>
  </sheets>
  <definedNames>
    <definedName name="_xlnm.Print_Area" localSheetId="0">'032021'!$A$1:$B$135</definedName>
  </definedNames>
  <calcPr calcId="125725"/>
</workbook>
</file>

<file path=xl/calcChain.xml><?xml version="1.0" encoding="utf-8"?>
<calcChain xmlns="http://schemas.openxmlformats.org/spreadsheetml/2006/main">
  <c r="B124" i="1"/>
  <c r="B121"/>
  <c r="B115"/>
  <c r="B113"/>
  <c r="B107"/>
  <c r="B105"/>
  <c r="B102"/>
  <c r="B97"/>
  <c r="B96"/>
  <c r="B89"/>
  <c r="B80"/>
  <c r="B76"/>
  <c r="B62"/>
  <c r="B67" s="1"/>
  <c r="B59"/>
  <c r="B54"/>
  <c r="B47"/>
  <c r="B45"/>
  <c r="B41"/>
  <c r="B38"/>
  <c r="B51" s="1"/>
  <c r="B116" s="1"/>
  <c r="B35"/>
  <c r="B33"/>
  <c r="B27"/>
  <c r="B25"/>
</calcChain>
</file>

<file path=xl/sharedStrings.xml><?xml version="1.0" encoding="utf-8"?>
<sst xmlns="http://schemas.openxmlformats.org/spreadsheetml/2006/main" count="112" uniqueCount="112">
  <si>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</si>
  <si>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</si>
  <si>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</si>
  <si>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</si>
  <si>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</si>
  <si>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</si>
  <si>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</si>
  <si>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</si>
  <si>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</si>
  <si>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</si>
  <si>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</si>
  <si>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>PREVISÃO DE REPASSE MENSAL DO CONTRATO DE GESTÃO/ADITIVO - INVESTIMENTO :R$</t>
  </si>
  <si>
    <t>Relatório Financeiro Mensal</t>
  </si>
  <si>
    <t>Competência: 03/2021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</si>
  <si>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</si>
  <si>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</si>
  <si>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</si>
  <si>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</si>
  <si>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</si>
  <si>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</si>
  <si>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</si>
  <si>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</si>
  <si>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FOPAG CSC - 0012 /003 / 52386-8 (Custeio)</t>
  </si>
  <si>
    <t>1.2.5- Fundo Rescisório - Rede HEMO-CSC - 2512 /003 / 62-1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</si>
  <si>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</si>
  <si>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</si>
  <si>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</si>
  <si>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</si>
  <si>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>2.1 Repasse - CUSTEIO  (DETALHAR NÚMERO DA CONTA)</t>
  </si>
  <si>
    <t>2.1 .1 - Conta Corrente - 2512 / 003 / 1087-5</t>
  </si>
  <si>
    <t>2.2 Repasse - INVESTIMENTO (DETALHAR NÚMERO DA CONTA )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</si>
  <si>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</si>
  <si>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</si>
  <si>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</si>
  <si>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</si>
  <si>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</si>
  <si>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</si>
  <si>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</si>
  <si>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</si>
  <si>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</si>
  <si>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</si>
  <si>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TOTAL DE ENTRADAS (2= 2.1 + 2.2 + 2.3 + 2.4 + 2.5)</t>
  </si>
  <si>
    <t>3. RESGATE APLICAÇÃO FINANCEIRA</t>
  </si>
  <si>
    <t>3.1 Resgate Aplicação - CUSTEIO  e INVESTIMENTO</t>
  </si>
  <si>
    <t>3.1.1 - Fundo Rescisório - 2512 / 013 / 34-6</t>
  </si>
  <si>
    <t>3.1.2 - Fundo para Reforma - 2512 / 013 / 35-4</t>
  </si>
  <si>
    <t>3.1.3 - Fundo Rescisório - Rede HEMO-CSC - 2512 /003 / 62-1</t>
  </si>
  <si>
    <t>3.1.4 - Conta Investimento - FIC Giro 2512 /003 / 1087-5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</si>
  <si>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</si>
  <si>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</si>
  <si>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</si>
  <si>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</si>
  <si>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</si>
  <si>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Fundo Rescisório - Rede HEMO-CSC - 2512 /003 / 62-1</t>
  </si>
  <si>
    <t>4.1.4 - Conta Investimento - FIC Giro 2512 /003 / 1087-5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</si>
  <si>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</si>
  <si>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</si>
  <si>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</si>
  <si>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</si>
  <si>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</si>
  <si>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</si>
  <si>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</si>
  <si>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</si>
  <si>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</si>
  <si>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</si>
  <si>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</si>
  <si>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</si>
  <si>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</si>
  <si>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</si>
  <si>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</si>
  <si>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</si>
  <si>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</si>
  <si>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</si>
  <si>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</si>
  <si>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</si>
  <si>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</si>
  <si>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</si>
  <si>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</si>
  <si>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</si>
  <si>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</si>
  <si>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</si>
  <si>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</si>
  <si>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</si>
  <si>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</si>
  <si>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</si>
  <si>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</si>
  <si>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</si>
  <si>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</si>
  <si>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31/03/2021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</si>
  <si>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</si>
  <si>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</si>
  <si>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</si>
  <si>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</si>
  <si>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</si>
  <si>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</si>
  <si>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FOPAG CSC - 0012 /003 / 52386-8 (Custeio)</t>
  </si>
  <si>
    <t>7.2.5 - Fundo Rescisório - Rede HEMO-CSC - 2512 /003 / 62-1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</si>
  <si>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</si>
  <si>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</si>
  <si>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</si>
  <si>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</si>
  <si>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</si>
  <si>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</si>
  <si>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</si>
  <si>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</si>
  <si>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</si>
  <si>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Telefonia Fixa</t>
  </si>
  <si>
    <t>8.3.2 -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</si>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</sst>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4" fontId="1" fillId="0" borderId="0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0" xfId="0" applyFont="1" applyFill="1" applyBorder="1"/>
    <xf numFmtId="43" fontId="0" fillId="0" borderId="7" xfId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vertical="top"/>
    </xf>
    <xf numFmtId="4" fontId="1" fillId="6" borderId="7" xfId="1" applyNumberFormat="1" applyFont="1" applyFill="1" applyBorder="1" applyAlignment="1">
      <alignment vertical="center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127</xdr:row>
      <xdr:rowOff>68036</xdr:rowOff>
    </xdr:from>
    <xdr:to>
      <xdr:col>0</xdr:col>
      <xdr:colOff>6937242</xdr:colOff>
      <xdr:row>132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680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1"/>
  <sheetViews>
    <sheetView showGridLines="0" tabSelected="1" view="pageBreakPreview" zoomScale="55" zoomScaleNormal="70" zoomScaleSheetLayoutView="55" zoomScalePageLayoutView="55" workbookViewId="0">
      <selection activeCell="B119" sqref="B119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2"/>
      <c r="D3" s="1"/>
    </row>
    <row r="4" spans="1:4">
      <c r="A4" s="5"/>
      <c r="B4" s="6"/>
      <c r="C4" s="2"/>
      <c r="D4" s="1"/>
    </row>
    <row r="5" spans="1:4">
      <c r="A5" s="5"/>
      <c r="B5" s="6"/>
      <c r="C5" s="2"/>
      <c r="D5" s="1"/>
    </row>
    <row r="6" spans="1:4">
      <c r="A6" s="5"/>
      <c r="B6" s="6"/>
      <c r="C6" s="2"/>
      <c r="D6" s="1"/>
    </row>
    <row r="7" spans="1:4">
      <c r="A7" s="7"/>
      <c r="B7" s="8"/>
      <c r="C7" s="9"/>
      <c r="D7" s="1"/>
    </row>
    <row r="8" spans="1:4" ht="23.25" customHeight="1">
      <c r="A8" s="10" t="s">
        <v>1</v>
      </c>
      <c r="B8" s="10"/>
      <c r="C8" s="9"/>
      <c r="D8" s="1"/>
    </row>
    <row r="9" spans="1:4" ht="23.25" customHeight="1">
      <c r="A9" s="10"/>
      <c r="B9" s="10"/>
      <c r="C9" s="9"/>
      <c r="D9" s="1"/>
    </row>
    <row r="10" spans="1:4">
      <c r="A10" s="11" t="s">
        <v>2</v>
      </c>
      <c r="B10" s="12"/>
      <c r="C10" s="2"/>
      <c r="D10" s="1"/>
    </row>
    <row r="11" spans="1:4">
      <c r="A11" s="13" t="s">
        <v>3</v>
      </c>
      <c r="B11" s="14"/>
      <c r="C11" s="2"/>
      <c r="D11" s="1"/>
    </row>
    <row r="12" spans="1:4">
      <c r="A12" s="15" t="s">
        <v>4</v>
      </c>
      <c r="B12" s="16"/>
      <c r="C12" s="17"/>
      <c r="D12" s="1"/>
    </row>
    <row r="13" spans="1:4">
      <c r="A13" s="18" t="s">
        <v>5</v>
      </c>
      <c r="B13" s="19"/>
      <c r="C13" s="2"/>
      <c r="D13" s="1"/>
    </row>
    <row r="14" spans="1:4" s="23" customFormat="1">
      <c r="A14" s="20" t="s">
        <v>6</v>
      </c>
      <c r="B14" s="21"/>
      <c r="C14" s="22"/>
    </row>
    <row r="15" spans="1:4" s="23" customFormat="1">
      <c r="A15" s="24" t="s">
        <v>7</v>
      </c>
      <c r="B15" s="25"/>
      <c r="C15" s="26"/>
    </row>
    <row r="16" spans="1:4">
      <c r="A16" s="27" t="s">
        <v>8</v>
      </c>
      <c r="B16" s="27"/>
      <c r="C16" s="17"/>
      <c r="D16" s="1"/>
    </row>
    <row r="17" spans="1:4">
      <c r="A17" s="15" t="s">
        <v>9</v>
      </c>
      <c r="B17" s="16"/>
      <c r="C17" s="28"/>
      <c r="D17" s="1"/>
    </row>
    <row r="18" spans="1:4">
      <c r="A18" s="18"/>
      <c r="B18" s="19"/>
      <c r="C18" s="28"/>
      <c r="D18" s="1"/>
    </row>
    <row r="19" spans="1:4" s="32" customFormat="1">
      <c r="A19" s="29" t="s">
        <v>10</v>
      </c>
      <c r="B19" s="30">
        <v>8931696.7200000007</v>
      </c>
      <c r="C19" s="31"/>
    </row>
    <row r="20" spans="1:4" s="32" customFormat="1">
      <c r="A20" s="33" t="s">
        <v>11</v>
      </c>
      <c r="B20" s="34">
        <v>0</v>
      </c>
      <c r="C20" s="31"/>
    </row>
    <row r="21" spans="1:4" s="32" customFormat="1">
      <c r="A21" s="35"/>
      <c r="B21" s="36"/>
      <c r="C21" s="31"/>
    </row>
    <row r="22" spans="1:4" ht="26.25">
      <c r="A22" s="37" t="s">
        <v>12</v>
      </c>
      <c r="B22" s="38"/>
      <c r="C22" s="17"/>
      <c r="D22" s="1"/>
    </row>
    <row r="23" spans="1:4">
      <c r="A23" s="39" t="s">
        <v>13</v>
      </c>
      <c r="B23" s="40" t="s">
        <v>14</v>
      </c>
      <c r="C23" s="17"/>
      <c r="D23" s="1"/>
    </row>
    <row r="24" spans="1:4">
      <c r="A24" s="41" t="s">
        <v>15</v>
      </c>
      <c r="B24" s="42"/>
      <c r="C24" s="17"/>
      <c r="D24" s="1"/>
    </row>
    <row r="25" spans="1:4">
      <c r="A25" s="43" t="s">
        <v>16</v>
      </c>
      <c r="B25" s="44">
        <f>SUM(B26)</f>
        <v>14.56</v>
      </c>
      <c r="C25" s="17"/>
      <c r="D25" s="1"/>
    </row>
    <row r="26" spans="1:4">
      <c r="A26" s="45" t="s">
        <v>17</v>
      </c>
      <c r="B26" s="46">
        <v>14.56</v>
      </c>
      <c r="C26" s="17"/>
      <c r="D26" s="1"/>
    </row>
    <row r="27" spans="1:4">
      <c r="A27" s="43" t="s">
        <v>18</v>
      </c>
      <c r="B27" s="44">
        <f>SUM(B28:B32)</f>
        <v>10883682.75</v>
      </c>
      <c r="C27" s="17"/>
      <c r="D27" s="1"/>
    </row>
    <row r="28" spans="1:4">
      <c r="A28" s="47" t="s">
        <v>19</v>
      </c>
      <c r="B28" s="46">
        <v>1136.25</v>
      </c>
      <c r="C28" s="17"/>
      <c r="D28" s="1"/>
    </row>
    <row r="29" spans="1:4">
      <c r="A29" s="47" t="s">
        <v>20</v>
      </c>
      <c r="B29" s="46">
        <v>6214278.2800000003</v>
      </c>
      <c r="C29" s="17"/>
      <c r="D29" s="1"/>
    </row>
    <row r="30" spans="1:4">
      <c r="A30" s="47" t="s">
        <v>21</v>
      </c>
      <c r="B30" s="46">
        <v>2895790.69</v>
      </c>
      <c r="C30" s="17"/>
      <c r="D30" s="1"/>
    </row>
    <row r="31" spans="1:4">
      <c r="A31" s="48" t="s">
        <v>22</v>
      </c>
      <c r="B31" s="46">
        <v>-0.06</v>
      </c>
      <c r="C31" s="17"/>
      <c r="D31" s="1"/>
    </row>
    <row r="32" spans="1:4">
      <c r="A32" s="48" t="s">
        <v>23</v>
      </c>
      <c r="B32" s="46">
        <v>1772477.59</v>
      </c>
      <c r="C32" s="17"/>
      <c r="D32" s="1"/>
    </row>
    <row r="33" spans="1:4">
      <c r="A33" s="43" t="s">
        <v>24</v>
      </c>
      <c r="B33" s="44">
        <f>SUM(B34)</f>
        <v>14363121.65</v>
      </c>
      <c r="C33" s="17"/>
      <c r="D33" s="1"/>
    </row>
    <row r="34" spans="1:4">
      <c r="A34" s="47" t="s">
        <v>25</v>
      </c>
      <c r="B34" s="46">
        <v>14363121.65</v>
      </c>
      <c r="C34" s="17"/>
      <c r="D34" s="1"/>
    </row>
    <row r="35" spans="1:4">
      <c r="A35" s="49" t="s">
        <v>26</v>
      </c>
      <c r="B35" s="50">
        <f>SUM(B25,B27,B33)</f>
        <v>25246818.960000001</v>
      </c>
      <c r="C35" s="17"/>
      <c r="D35" s="1"/>
    </row>
    <row r="36" spans="1:4">
      <c r="A36" s="51"/>
      <c r="B36" s="52"/>
      <c r="C36" s="17"/>
      <c r="D36" s="1"/>
    </row>
    <row r="37" spans="1:4">
      <c r="A37" s="41" t="s">
        <v>27</v>
      </c>
      <c r="B37" s="41"/>
      <c r="C37" s="53"/>
      <c r="D37" s="1"/>
    </row>
    <row r="38" spans="1:4" s="57" customFormat="1">
      <c r="A38" s="54" t="s">
        <v>28</v>
      </c>
      <c r="B38" s="55">
        <f>SUM(B39)</f>
        <v>20807705.289999999</v>
      </c>
      <c r="C38" s="56"/>
    </row>
    <row r="39" spans="1:4">
      <c r="A39" s="48" t="s">
        <v>29</v>
      </c>
      <c r="B39" s="46">
        <v>20807705.289999999</v>
      </c>
      <c r="C39" s="58"/>
      <c r="D39" s="1"/>
    </row>
    <row r="40" spans="1:4" s="59" customFormat="1">
      <c r="A40" s="54" t="s">
        <v>30</v>
      </c>
      <c r="B40" s="55">
        <v>0</v>
      </c>
      <c r="C40" s="56"/>
    </row>
    <row r="41" spans="1:4" s="59" customFormat="1">
      <c r="A41" s="60" t="s">
        <v>31</v>
      </c>
      <c r="B41" s="55">
        <f>SUM(B42:B44)</f>
        <v>12612.880000000001</v>
      </c>
      <c r="C41" s="56"/>
    </row>
    <row r="42" spans="1:4">
      <c r="A42" s="47" t="s">
        <v>32</v>
      </c>
      <c r="B42" s="46">
        <v>3356.23</v>
      </c>
      <c r="C42" s="58"/>
      <c r="D42" s="1"/>
    </row>
    <row r="43" spans="1:4">
      <c r="A43" s="47" t="s">
        <v>33</v>
      </c>
      <c r="B43" s="46">
        <v>7202.35</v>
      </c>
      <c r="C43" s="58"/>
      <c r="D43" s="1"/>
    </row>
    <row r="44" spans="1:4">
      <c r="A44" s="48" t="s">
        <v>34</v>
      </c>
      <c r="B44" s="46">
        <v>2054.3000000000002</v>
      </c>
      <c r="C44" s="58"/>
      <c r="D44" s="1"/>
    </row>
    <row r="45" spans="1:4" s="57" customFormat="1">
      <c r="A45" s="60" t="s">
        <v>35</v>
      </c>
      <c r="B45" s="55">
        <f>SUM(B46)</f>
        <v>19971.16</v>
      </c>
      <c r="C45" s="61"/>
    </row>
    <row r="46" spans="1:4">
      <c r="A46" s="48" t="s">
        <v>36</v>
      </c>
      <c r="B46" s="46">
        <v>19971.16</v>
      </c>
      <c r="C46" s="58"/>
      <c r="D46" s="1"/>
    </row>
    <row r="47" spans="1:4" s="59" customFormat="1">
      <c r="A47" s="60" t="s">
        <v>37</v>
      </c>
      <c r="B47" s="55">
        <f>SUM(B48:B50)</f>
        <v>593710.44999999995</v>
      </c>
      <c r="C47" s="56"/>
    </row>
    <row r="48" spans="1:4" s="64" customFormat="1">
      <c r="A48" s="62" t="s">
        <v>38</v>
      </c>
      <c r="B48" s="46">
        <v>39184.370000000003</v>
      </c>
      <c r="C48" s="63"/>
    </row>
    <row r="49" spans="1:3" s="64" customFormat="1">
      <c r="A49" s="65" t="s">
        <v>39</v>
      </c>
      <c r="B49" s="46">
        <v>548343.48</v>
      </c>
      <c r="C49" s="63"/>
    </row>
    <row r="50" spans="1:3" s="64" customFormat="1">
      <c r="A50" s="62" t="s">
        <v>40</v>
      </c>
      <c r="B50" s="46">
        <v>6182.6</v>
      </c>
      <c r="C50" s="63"/>
    </row>
    <row r="51" spans="1:3" s="64" customFormat="1">
      <c r="A51" s="66" t="s">
        <v>41</v>
      </c>
      <c r="B51" s="67">
        <f>SUM(B38,B40,B41,B45,B47)</f>
        <v>21433999.779999997</v>
      </c>
      <c r="C51" s="68"/>
    </row>
    <row r="52" spans="1:3" s="64" customFormat="1">
      <c r="A52" s="69"/>
      <c r="B52" s="70"/>
      <c r="C52" s="68"/>
    </row>
    <row r="53" spans="1:3" s="64" customFormat="1">
      <c r="A53" s="71" t="s">
        <v>42</v>
      </c>
      <c r="B53" s="72"/>
      <c r="C53" s="68"/>
    </row>
    <row r="54" spans="1:3" s="59" customFormat="1">
      <c r="A54" s="54" t="s">
        <v>43</v>
      </c>
      <c r="B54" s="55">
        <f>SUM(B55:B58)</f>
        <v>4142701.6599999997</v>
      </c>
      <c r="C54" s="73"/>
    </row>
    <row r="55" spans="1:3" s="75" customFormat="1">
      <c r="A55" s="47" t="s">
        <v>44</v>
      </c>
      <c r="B55" s="74">
        <v>68223.66</v>
      </c>
      <c r="C55" s="68"/>
    </row>
    <row r="56" spans="1:3" s="75" customFormat="1">
      <c r="A56" s="47" t="s">
        <v>45</v>
      </c>
      <c r="B56" s="76">
        <v>496385.3</v>
      </c>
      <c r="C56" s="68"/>
    </row>
    <row r="57" spans="1:3" s="75" customFormat="1">
      <c r="A57" s="48" t="s">
        <v>46</v>
      </c>
      <c r="B57" s="74">
        <v>80832.38</v>
      </c>
      <c r="C57" s="68"/>
    </row>
    <row r="58" spans="1:3" s="75" customFormat="1">
      <c r="A58" s="48" t="s">
        <v>47</v>
      </c>
      <c r="B58" s="74">
        <v>3497260.32</v>
      </c>
      <c r="C58" s="68"/>
    </row>
    <row r="59" spans="1:3" s="64" customFormat="1">
      <c r="A59" s="66" t="s">
        <v>48</v>
      </c>
      <c r="B59" s="55">
        <f>B54</f>
        <v>4142701.6599999997</v>
      </c>
      <c r="C59" s="68"/>
    </row>
    <row r="60" spans="1:3" s="79" customFormat="1">
      <c r="A60" s="13"/>
      <c r="B60" s="77"/>
      <c r="C60" s="78"/>
    </row>
    <row r="61" spans="1:3" s="64" customFormat="1">
      <c r="A61" s="80" t="s">
        <v>49</v>
      </c>
      <c r="B61" s="81"/>
      <c r="C61" s="82"/>
    </row>
    <row r="62" spans="1:3" s="59" customFormat="1">
      <c r="A62" s="83" t="s">
        <v>50</v>
      </c>
      <c r="B62" s="84">
        <f>SUM(B63:B66)</f>
        <v>20535560.98</v>
      </c>
      <c r="C62" s="85"/>
    </row>
    <row r="63" spans="1:3" s="75" customFormat="1">
      <c r="A63" s="47" t="s">
        <v>51</v>
      </c>
      <c r="B63" s="76">
        <v>234695.71</v>
      </c>
      <c r="C63" s="68"/>
    </row>
    <row r="64" spans="1:3" s="75" customFormat="1">
      <c r="A64" s="47" t="s">
        <v>52</v>
      </c>
      <c r="B64" s="74">
        <v>0</v>
      </c>
      <c r="C64" s="68"/>
    </row>
    <row r="65" spans="1:3" s="75" customFormat="1">
      <c r="A65" s="48" t="s">
        <v>53</v>
      </c>
      <c r="B65" s="74">
        <v>300865.27</v>
      </c>
      <c r="C65" s="68"/>
    </row>
    <row r="66" spans="1:3" s="75" customFormat="1">
      <c r="A66" s="48" t="s">
        <v>54</v>
      </c>
      <c r="B66" s="74">
        <v>20000000</v>
      </c>
      <c r="C66" s="68"/>
    </row>
    <row r="67" spans="1:3" s="64" customFormat="1">
      <c r="A67" s="71" t="s">
        <v>55</v>
      </c>
      <c r="B67" s="86">
        <f>B62</f>
        <v>20535560.98</v>
      </c>
      <c r="C67" s="82"/>
    </row>
    <row r="68" spans="1:3" s="79" customFormat="1">
      <c r="A68" s="13"/>
      <c r="B68" s="77"/>
      <c r="C68" s="78"/>
    </row>
    <row r="69" spans="1:3" s="64" customFormat="1">
      <c r="A69" s="71" t="s">
        <v>56</v>
      </c>
      <c r="B69" s="87"/>
      <c r="C69" s="82"/>
    </row>
    <row r="70" spans="1:3" s="64" customFormat="1">
      <c r="A70" s="71" t="s">
        <v>57</v>
      </c>
      <c r="B70" s="71"/>
      <c r="C70" s="53"/>
    </row>
    <row r="71" spans="1:3" s="64" customFormat="1">
      <c r="A71" s="83" t="s">
        <v>58</v>
      </c>
      <c r="B71" s="55">
        <v>1092281.42</v>
      </c>
      <c r="C71" s="63"/>
    </row>
    <row r="72" spans="1:3" s="64" customFormat="1">
      <c r="A72" s="69" t="s">
        <v>59</v>
      </c>
      <c r="B72" s="55">
        <v>1666613.29</v>
      </c>
      <c r="C72" s="63"/>
    </row>
    <row r="73" spans="1:3" s="64" customFormat="1">
      <c r="A73" s="69" t="s">
        <v>60</v>
      </c>
      <c r="B73" s="55">
        <v>770322.54</v>
      </c>
      <c r="C73" s="63"/>
    </row>
    <row r="74" spans="1:3" s="64" customFormat="1">
      <c r="A74" s="83" t="s">
        <v>61</v>
      </c>
      <c r="B74" s="55">
        <v>0</v>
      </c>
      <c r="C74" s="63"/>
    </row>
    <row r="75" spans="1:3" s="64" customFormat="1">
      <c r="A75" s="83" t="s">
        <v>62</v>
      </c>
      <c r="B75" s="55">
        <v>445035.200000001</v>
      </c>
      <c r="C75" s="63"/>
    </row>
    <row r="76" spans="1:3" s="64" customFormat="1">
      <c r="A76" s="83" t="s">
        <v>63</v>
      </c>
      <c r="B76" s="55">
        <f>SUM(B77:B78)</f>
        <v>290118.28999999998</v>
      </c>
      <c r="C76" s="63"/>
    </row>
    <row r="77" spans="1:3" s="64" customFormat="1">
      <c r="A77" s="88" t="s">
        <v>64</v>
      </c>
      <c r="B77" s="76">
        <v>290118.28999999998</v>
      </c>
      <c r="C77" s="63"/>
    </row>
    <row r="78" spans="1:3" s="64" customFormat="1">
      <c r="A78" s="88" t="s">
        <v>65</v>
      </c>
      <c r="B78" s="76"/>
      <c r="C78" s="63"/>
    </row>
    <row r="79" spans="1:3" s="64" customFormat="1" ht="30">
      <c r="A79" s="83" t="s">
        <v>66</v>
      </c>
      <c r="B79" s="55">
        <v>0</v>
      </c>
      <c r="C79" s="63"/>
    </row>
    <row r="80" spans="1:3" s="64" customFormat="1">
      <c r="A80" s="89" t="s">
        <v>67</v>
      </c>
      <c r="B80" s="55">
        <f>SUM(B81:B88)</f>
        <v>207732.68</v>
      </c>
      <c r="C80" s="63"/>
    </row>
    <row r="81" spans="1:3" s="64" customFormat="1">
      <c r="A81" s="88" t="s">
        <v>68</v>
      </c>
      <c r="B81" s="76">
        <v>21669.43</v>
      </c>
      <c r="C81" s="63"/>
    </row>
    <row r="82" spans="1:3" s="64" customFormat="1">
      <c r="A82" s="88" t="s">
        <v>69</v>
      </c>
      <c r="B82" s="76">
        <v>58588.07</v>
      </c>
      <c r="C82" s="63"/>
    </row>
    <row r="83" spans="1:3" s="64" customFormat="1">
      <c r="A83" s="88" t="s">
        <v>70</v>
      </c>
      <c r="B83" s="76">
        <v>1180</v>
      </c>
      <c r="C83" s="63"/>
    </row>
    <row r="84" spans="1:3" s="64" customFormat="1">
      <c r="A84" s="88" t="s">
        <v>71</v>
      </c>
      <c r="B84" s="74">
        <v>6182.6</v>
      </c>
      <c r="C84" s="63"/>
    </row>
    <row r="85" spans="1:3" s="64" customFormat="1">
      <c r="A85" s="88" t="s">
        <v>72</v>
      </c>
      <c r="B85" s="76">
        <v>87774.28</v>
      </c>
      <c r="C85" s="63"/>
    </row>
    <row r="86" spans="1:3" s="64" customFormat="1">
      <c r="A86" s="88" t="s">
        <v>73</v>
      </c>
      <c r="B86" s="76">
        <v>1045</v>
      </c>
      <c r="C86" s="63"/>
    </row>
    <row r="87" spans="1:3" s="64" customFormat="1">
      <c r="A87" s="88" t="s">
        <v>74</v>
      </c>
      <c r="B87" s="76">
        <v>27243.3</v>
      </c>
      <c r="C87" s="63"/>
    </row>
    <row r="88" spans="1:3" s="64" customFormat="1">
      <c r="A88" s="88" t="s">
        <v>75</v>
      </c>
      <c r="B88" s="76">
        <v>4050</v>
      </c>
      <c r="C88" s="63"/>
    </row>
    <row r="89" spans="1:3" s="64" customFormat="1">
      <c r="A89" s="13" t="s">
        <v>76</v>
      </c>
      <c r="B89" s="90">
        <f>SUM(B71,B72,B73,B74,B75,B76,B79,B80)</f>
        <v>4472103.4200000009</v>
      </c>
      <c r="C89" s="63"/>
    </row>
    <row r="90" spans="1:3" s="64" customFormat="1">
      <c r="A90" s="13"/>
      <c r="B90" s="91"/>
      <c r="C90" s="63"/>
    </row>
    <row r="91" spans="1:3" s="64" customFormat="1">
      <c r="A91" s="71" t="s">
        <v>77</v>
      </c>
      <c r="B91" s="71"/>
      <c r="C91" s="68"/>
    </row>
    <row r="92" spans="1:3" s="75" customFormat="1">
      <c r="A92" s="92" t="s">
        <v>78</v>
      </c>
      <c r="B92" s="76">
        <v>0</v>
      </c>
      <c r="C92" s="68"/>
    </row>
    <row r="93" spans="1:3" s="75" customFormat="1">
      <c r="A93" s="92" t="s">
        <v>79</v>
      </c>
      <c r="B93" s="76">
        <v>0</v>
      </c>
      <c r="C93" s="68"/>
    </row>
    <row r="94" spans="1:3" s="75" customFormat="1">
      <c r="A94" s="92" t="s">
        <v>80</v>
      </c>
      <c r="B94" s="76">
        <v>0</v>
      </c>
      <c r="C94" s="68"/>
    </row>
    <row r="95" spans="1:3" s="75" customFormat="1">
      <c r="A95" s="92" t="s">
        <v>81</v>
      </c>
      <c r="B95" s="76">
        <v>0</v>
      </c>
      <c r="C95" s="68"/>
    </row>
    <row r="96" spans="1:3" s="75" customFormat="1">
      <c r="A96" s="60" t="s">
        <v>82</v>
      </c>
      <c r="B96" s="93">
        <f>B92+B93+B94+B95</f>
        <v>0</v>
      </c>
      <c r="C96" s="94"/>
    </row>
    <row r="97" spans="1:4" s="64" customFormat="1" ht="14.25" customHeight="1">
      <c r="A97" s="13" t="s">
        <v>83</v>
      </c>
      <c r="B97" s="67">
        <f>B89+B96</f>
        <v>4472103.4200000009</v>
      </c>
      <c r="C97" s="82"/>
    </row>
    <row r="98" spans="1:4" s="64" customFormat="1">
      <c r="A98" s="13"/>
      <c r="B98" s="70"/>
      <c r="C98" s="82"/>
    </row>
    <row r="99" spans="1:4" s="64" customFormat="1">
      <c r="A99" s="80" t="s">
        <v>84</v>
      </c>
      <c r="B99" s="81"/>
      <c r="C99" s="82"/>
    </row>
    <row r="100" spans="1:4" s="64" customFormat="1">
      <c r="A100" s="92" t="s">
        <v>85</v>
      </c>
      <c r="B100" s="70">
        <v>0</v>
      </c>
      <c r="C100" s="68"/>
    </row>
    <row r="101" spans="1:4" s="64" customFormat="1">
      <c r="A101" s="92" t="s">
        <v>86</v>
      </c>
      <c r="B101" s="95">
        <v>0</v>
      </c>
      <c r="C101" s="2"/>
    </row>
    <row r="102" spans="1:4" s="64" customFormat="1">
      <c r="A102" s="96" t="s">
        <v>87</v>
      </c>
      <c r="B102" s="97">
        <f>B100+B101</f>
        <v>0</v>
      </c>
      <c r="C102" s="2"/>
    </row>
    <row r="103" spans="1:4" s="100" customFormat="1">
      <c r="A103" s="98"/>
      <c r="B103" s="98"/>
      <c r="C103" s="99"/>
    </row>
    <row r="104" spans="1:4" s="64" customFormat="1">
      <c r="A104" s="41" t="s">
        <v>88</v>
      </c>
      <c r="B104" s="101"/>
      <c r="C104" s="58"/>
    </row>
    <row r="105" spans="1:4" s="104" customFormat="1">
      <c r="A105" s="102" t="s">
        <v>89</v>
      </c>
      <c r="B105" s="103">
        <f>SUM(B106)</f>
        <v>4735</v>
      </c>
      <c r="C105" s="61"/>
    </row>
    <row r="106" spans="1:4">
      <c r="A106" s="47" t="s">
        <v>90</v>
      </c>
      <c r="B106" s="46">
        <v>4735</v>
      </c>
      <c r="C106" s="58"/>
      <c r="D106" s="1"/>
    </row>
    <row r="107" spans="1:4" s="104" customFormat="1">
      <c r="A107" s="102" t="s">
        <v>91</v>
      </c>
      <c r="B107" s="103">
        <f>SUM(B108:B112)</f>
        <v>11318147.829999991</v>
      </c>
      <c r="C107" s="61"/>
    </row>
    <row r="108" spans="1:4">
      <c r="A108" s="47" t="s">
        <v>92</v>
      </c>
      <c r="B108" s="46">
        <v>503907.68999999302</v>
      </c>
      <c r="C108" s="58"/>
      <c r="D108" s="1"/>
    </row>
    <row r="109" spans="1:4">
      <c r="A109" s="47" t="s">
        <v>93</v>
      </c>
      <c r="B109" s="46">
        <v>5725060.5300000003</v>
      </c>
      <c r="C109" s="58"/>
      <c r="D109" s="1"/>
    </row>
    <row r="110" spans="1:4">
      <c r="A110" s="47" t="s">
        <v>94</v>
      </c>
      <c r="B110" s="46">
        <v>3065609.37</v>
      </c>
      <c r="C110" s="58"/>
      <c r="D110" s="1"/>
    </row>
    <row r="111" spans="1:4">
      <c r="A111" s="48" t="s">
        <v>95</v>
      </c>
      <c r="B111" s="46">
        <v>29007.8599999998</v>
      </c>
      <c r="C111" s="58"/>
      <c r="D111" s="1"/>
    </row>
    <row r="112" spans="1:4">
      <c r="A112" s="48" t="s">
        <v>96</v>
      </c>
      <c r="B112" s="46">
        <v>1994562.38</v>
      </c>
      <c r="C112" s="58"/>
      <c r="D112" s="1"/>
    </row>
    <row r="113" spans="1:4" s="104" customFormat="1">
      <c r="A113" s="102" t="s">
        <v>97</v>
      </c>
      <c r="B113" s="103">
        <f>B114</f>
        <v>30885832.489999998</v>
      </c>
      <c r="C113" s="61"/>
    </row>
    <row r="114" spans="1:4">
      <c r="A114" s="47" t="s">
        <v>98</v>
      </c>
      <c r="B114" s="46">
        <v>30885832.489999998</v>
      </c>
      <c r="C114" s="58"/>
      <c r="D114" s="1"/>
    </row>
    <row r="115" spans="1:4" s="64" customFormat="1">
      <c r="A115" s="96" t="s">
        <v>99</v>
      </c>
      <c r="B115" s="103">
        <f>SUM(B113,B107,B105)</f>
        <v>42208715.319999993</v>
      </c>
      <c r="C115" s="58"/>
    </row>
    <row r="116" spans="1:4" s="64" customFormat="1">
      <c r="A116" s="96" t="s">
        <v>100</v>
      </c>
      <c r="B116" s="103">
        <f>(B35+B51)-(B97+B102)</f>
        <v>42208715.319999993</v>
      </c>
      <c r="C116" s="58"/>
    </row>
    <row r="117" spans="1:4" s="64" customFormat="1">
      <c r="A117" s="105" t="s">
        <v>101</v>
      </c>
      <c r="B117" s="106"/>
      <c r="C117" s="28"/>
      <c r="D117" s="2"/>
    </row>
    <row r="118" spans="1:4" s="64" customFormat="1">
      <c r="A118" s="107" t="s">
        <v>102</v>
      </c>
      <c r="B118" s="108"/>
      <c r="C118" s="28"/>
      <c r="D118" s="2"/>
    </row>
    <row r="119" spans="1:4" s="64" customFormat="1">
      <c r="A119" s="109" t="s">
        <v>103</v>
      </c>
      <c r="B119" s="103">
        <v>761189.05999999994</v>
      </c>
      <c r="C119" s="28"/>
      <c r="D119" s="2"/>
    </row>
    <row r="120" spans="1:4" s="64" customFormat="1">
      <c r="A120" s="109" t="s">
        <v>104</v>
      </c>
      <c r="B120" s="103">
        <v>0</v>
      </c>
      <c r="C120" s="28"/>
      <c r="D120" s="2"/>
    </row>
    <row r="121" spans="1:4" s="64" customFormat="1">
      <c r="A121" s="109" t="s">
        <v>105</v>
      </c>
      <c r="B121" s="103">
        <f>SUM(B122:B123)</f>
        <v>27321.1</v>
      </c>
      <c r="C121" s="28"/>
      <c r="D121" s="2"/>
    </row>
    <row r="122" spans="1:4" s="64" customFormat="1">
      <c r="A122" s="110" t="s">
        <v>106</v>
      </c>
      <c r="B122" s="111">
        <v>3119.19</v>
      </c>
      <c r="C122" s="28"/>
      <c r="D122" s="2"/>
    </row>
    <row r="123" spans="1:4" s="64" customFormat="1">
      <c r="A123" s="112" t="s">
        <v>107</v>
      </c>
      <c r="B123" s="113">
        <v>24201.91</v>
      </c>
      <c r="C123" s="28"/>
      <c r="D123" s="2"/>
    </row>
    <row r="124" spans="1:4" s="64" customFormat="1">
      <c r="A124" s="107" t="s">
        <v>108</v>
      </c>
      <c r="B124" s="114">
        <f>B119+B120+B121</f>
        <v>788510.15999999992</v>
      </c>
      <c r="C124" s="115"/>
      <c r="D124" s="2"/>
    </row>
    <row r="125" spans="1:4" s="64" customFormat="1">
      <c r="A125" s="116" t="s">
        <v>109</v>
      </c>
      <c r="B125" s="117"/>
      <c r="C125" s="1"/>
      <c r="D125" s="2"/>
    </row>
    <row r="126" spans="1:4" s="64" customFormat="1">
      <c r="A126" s="118"/>
      <c r="B126" s="119"/>
      <c r="C126" s="1"/>
      <c r="D126" s="2"/>
    </row>
    <row r="127" spans="1:4" s="64" customFormat="1">
      <c r="A127" s="120"/>
      <c r="B127" s="121"/>
      <c r="C127" s="1"/>
      <c r="D127" s="2"/>
    </row>
    <row r="128" spans="1:4">
      <c r="A128" s="64" t="s">
        <v>110</v>
      </c>
      <c r="B128" s="64"/>
    </row>
    <row r="129" spans="1:4">
      <c r="A129" s="64"/>
      <c r="B129" s="64"/>
    </row>
    <row r="130" spans="1:4">
      <c r="A130" s="64" t="s">
        <v>111</v>
      </c>
      <c r="B130" s="64"/>
    </row>
    <row r="131" spans="1:4" s="64" customFormat="1">
      <c r="A131" s="1"/>
      <c r="B131" s="1"/>
      <c r="C131" s="1"/>
      <c r="D131" s="2"/>
    </row>
    <row r="141" spans="1:4">
      <c r="B141" s="57"/>
    </row>
  </sheetData>
  <mergeCells count="9">
    <mergeCell ref="A22:B22"/>
    <mergeCell ref="A103:B103"/>
    <mergeCell ref="A125:B127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0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032021</vt:lpstr>
      <vt:lpstr>'032021'!Area_de_impressao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2022-10-04T14:57:51Z</cp:lastPrinted>
  <dcterms:created xsi:type="dcterms:W3CDTF">2022-10-04T14:57:39Z</dcterms:created>
  <dcterms:modified xsi:type="dcterms:W3CDTF">2022-10-04T14:57:57Z</dcterms:modified>
</cp:coreProperties>
</file>